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T:\07_MISSIONS MOE\LIMOGES(87)\CENTRE HOSPITALIER\02_PRO\DCE\LOT 02 PAYSAGE CONFIDENTIEL\"/>
    </mc:Choice>
  </mc:AlternateContent>
  <xr:revisionPtr revIDLastSave="0" documentId="13_ncr:1_{72B3F027-868E-47FE-BB2D-33CF908E15A2}" xr6:coauthVersionLast="47" xr6:coauthVersionMax="47" xr10:uidLastSave="{00000000-0000-0000-0000-000000000000}"/>
  <bookViews>
    <workbookView xWindow="-120" yWindow="-120" windowWidth="38640" windowHeight="21120" tabRatio="482" xr2:uid="{00000000-000D-0000-FFFF-FFFF00000000}"/>
  </bookViews>
  <sheets>
    <sheet name="LOT N°2 PAYSAGE" sheetId="34" r:id="rId1"/>
  </sheets>
  <externalReferences>
    <externalReference r:id="rId2"/>
    <externalReference r:id="rId3"/>
  </externalReferences>
  <definedNames>
    <definedName name="B1c23">#REF!</definedName>
    <definedName name="BPLIBELLE">#REF!</definedName>
    <definedName name="Ch_1">#REF!</definedName>
    <definedName name="Ch_10">#REF!</definedName>
    <definedName name="Ch_11">#REF!</definedName>
    <definedName name="Ch_12">#REF!</definedName>
    <definedName name="Ch_13">#REF!</definedName>
    <definedName name="Ch_2">#REF!</definedName>
    <definedName name="Ch_3">#REF!</definedName>
    <definedName name="Ch_4">#REF!</definedName>
    <definedName name="Ch_5">#REF!</definedName>
    <definedName name="Ch_6">#REF!</definedName>
    <definedName name="Ch_7">#REF!</definedName>
    <definedName name="Ch_8">#REF!</definedName>
    <definedName name="Ch_9">#REF!</definedName>
    <definedName name="D.EST.LOT_5">#REF!</definedName>
    <definedName name="detailestimatif">#REF!</definedName>
    <definedName name="e">#REF!</definedName>
    <definedName name="en_tête">#REF!</definedName>
    <definedName name="ENTETE">#REF!</definedName>
    <definedName name="euro">[1]macro2!$B$1:$B$40</definedName>
    <definedName name="Excel_BuiltIn_Print_Area_1">'[2]Détail extension St André'!#REF!</definedName>
    <definedName name="N">#REF!</definedName>
    <definedName name="numero">'[1]Liste '!$A$2:$A$579</definedName>
    <definedName name="Phase1_EU_EP_tradi">#REF!</definedName>
    <definedName name="recherche">'[1]Liste '!$B$2:$K$579</definedName>
    <definedName name="T">#REF!</definedName>
    <definedName name="TOTO">#REF!</definedName>
    <definedName name="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34" l="1"/>
  <c r="F49" i="34"/>
  <c r="F42" i="34"/>
  <c r="F35" i="34"/>
  <c r="D21" i="34"/>
  <c r="D19" i="34" s="1"/>
  <c r="F33" i="34"/>
  <c r="F34" i="34"/>
  <c r="F50" i="34"/>
  <c r="F32" i="34"/>
  <c r="F31" i="34"/>
  <c r="F24" i="34"/>
  <c r="F23" i="34"/>
  <c r="D39" i="34"/>
  <c r="F39" i="34" s="1"/>
  <c r="F46" i="34"/>
  <c r="F41" i="34"/>
  <c r="F45" i="34"/>
  <c r="F40" i="34"/>
  <c r="F38" i="34"/>
  <c r="F30" i="34"/>
  <c r="D17" i="34"/>
  <c r="F17" i="34" s="1"/>
  <c r="F18" i="34"/>
  <c r="F11" i="34"/>
  <c r="F10" i="34"/>
  <c r="F29" i="34" l="1"/>
  <c r="F28" i="34"/>
  <c r="F27" i="34"/>
  <c r="D20" i="34"/>
  <c r="F20" i="34" s="1"/>
  <c r="F19" i="34"/>
  <c r="F52" i="34" s="1"/>
  <c r="F21" i="34"/>
  <c r="F13" i="34"/>
  <c r="F54" i="34" l="1"/>
  <c r="F55" i="34" s="1"/>
  <c r="F56" i="34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<sst xmlns="http://schemas.openxmlformats.org/spreadsheetml/2006/main" count="111" uniqueCount="83">
  <si>
    <t xml:space="preserve">CENTRE HOSPITALIER ESQUIROL Extention du Bâtiment Dany </t>
  </si>
  <si>
    <t>N°</t>
  </si>
  <si>
    <t>Désignation des travaux</t>
  </si>
  <si>
    <t>U</t>
  </si>
  <si>
    <t>Q</t>
  </si>
  <si>
    <t>Prix/Unitaire</t>
  </si>
  <si>
    <t>Total</t>
  </si>
  <si>
    <t>CHAPITRE 1 - TRAVAUX PREPARATOIRES</t>
  </si>
  <si>
    <t>1-100</t>
  </si>
  <si>
    <t xml:space="preserve">Installation de chantier paysagiste </t>
  </si>
  <si>
    <t>FT</t>
  </si>
  <si>
    <t>1-101</t>
  </si>
  <si>
    <t>DOE</t>
  </si>
  <si>
    <t>Total du Chapitre 1</t>
  </si>
  <si>
    <t xml:space="preserve">CHAPITRE 2 - PLANTATIONS </t>
  </si>
  <si>
    <t>2-100</t>
  </si>
  <si>
    <t>Terrasse Patients</t>
  </si>
  <si>
    <t>2-101</t>
  </si>
  <si>
    <t xml:space="preserve">Apport de billes d'argiles (15/20% du bac) </t>
  </si>
  <si>
    <t>m²</t>
  </si>
  <si>
    <t>2-102</t>
  </si>
  <si>
    <t xml:space="preserve">Mis en place d'un feutre géotextile  (15/20% du bac) </t>
  </si>
  <si>
    <t>2-103</t>
  </si>
  <si>
    <t>Apport de substrat (70/75% du bac) sur 80 cm de hauteur</t>
  </si>
  <si>
    <t>m3</t>
  </si>
  <si>
    <t>2-104</t>
  </si>
  <si>
    <t xml:space="preserve">Apport de paillage (5% du bac) </t>
  </si>
  <si>
    <t>2-105</t>
  </si>
  <si>
    <t xml:space="preserve">Fourniture et plantation de massifs de vivaces et d'arbustes </t>
  </si>
  <si>
    <t>2-106</t>
  </si>
  <si>
    <r>
      <rPr>
        <sz val="10"/>
        <color rgb="FF000000"/>
        <rFont val="Arial"/>
      </rPr>
      <t>Fourniture et plantation Lagerstroemia x ‘Natchez’ 200/250</t>
    </r>
    <r>
      <rPr>
        <b/>
        <sz val="10"/>
        <color rgb="FF000000"/>
        <rFont val="Arial"/>
      </rPr>
      <t xml:space="preserve"> en cepée </t>
    </r>
    <r>
      <rPr>
        <sz val="10"/>
        <color rgb="FF000000"/>
        <rFont val="Arial"/>
      </rPr>
      <t xml:space="preserve">  y compris tuteurage </t>
    </r>
  </si>
  <si>
    <t>2-200</t>
  </si>
  <si>
    <t xml:space="preserve">Terrasse personnel </t>
  </si>
  <si>
    <t>2-201</t>
  </si>
  <si>
    <t>2-202</t>
  </si>
  <si>
    <t xml:space="preserve">Mise en place d'un feutre géotextile  (15/20% du bac) </t>
  </si>
  <si>
    <t>2-203</t>
  </si>
  <si>
    <t>Apport de substrat (70/75% du bac) sur 40 cm de hauteur</t>
  </si>
  <si>
    <t>2-204</t>
  </si>
  <si>
    <t>2-205</t>
  </si>
  <si>
    <t>2-206</t>
  </si>
  <si>
    <t>Fourniture et plantation de plantes grimpantes C 200litres</t>
  </si>
  <si>
    <t>2-207</t>
  </si>
  <si>
    <t xml:space="preserve">Mise en place de Câble inox 7 torons de 19 fils AISI 316 pour plantes grimpantes sur les poteaux y compris accessoires </t>
  </si>
  <si>
    <t>ml</t>
  </si>
  <si>
    <t>2-208</t>
  </si>
  <si>
    <t>2-300</t>
  </si>
  <si>
    <t xml:space="preserve">Parking </t>
  </si>
  <si>
    <t>2-301</t>
  </si>
  <si>
    <t>2-302</t>
  </si>
  <si>
    <t>2-303</t>
  </si>
  <si>
    <t xml:space="preserve">Preparation des zones de plantation </t>
  </si>
  <si>
    <t>2-304</t>
  </si>
  <si>
    <t xml:space="preserve">Protection de la base des plantes grimpantes </t>
  </si>
  <si>
    <t>2-400</t>
  </si>
  <si>
    <t>Terrain allentour</t>
  </si>
  <si>
    <t>2-401</t>
  </si>
  <si>
    <t xml:space="preserve">Fourniture et plantation d'arbre tiges y compris tuteurage </t>
  </si>
  <si>
    <t>2-402</t>
  </si>
  <si>
    <t>2-500</t>
  </si>
  <si>
    <t xml:space="preserve">Systéme d'arrossage </t>
  </si>
  <si>
    <t>2-501</t>
  </si>
  <si>
    <t xml:space="preserve">Mise en place d'un systéme de goutte à goutte sur les deux terrasses patient et personnel 
</t>
  </si>
  <si>
    <t>ft</t>
  </si>
  <si>
    <t>Total du Chapitre 2</t>
  </si>
  <si>
    <t>Montant total des travaux H.T.</t>
  </si>
  <si>
    <t>TVA 20%</t>
  </si>
  <si>
    <t>Montant total des travaux T.T.C</t>
  </si>
  <si>
    <t>Fourniture et pose d'une jardinière en béton Kruk H. 900 mm-Blanc</t>
  </si>
  <si>
    <t>Fourniture et pose Banc béton GALET Ø 170 Blanc</t>
  </si>
  <si>
    <t>DPGF</t>
  </si>
  <si>
    <t>LOT N°02 PAYSAGE</t>
  </si>
  <si>
    <t>2-107</t>
  </si>
  <si>
    <t>2-108</t>
  </si>
  <si>
    <t>2-502</t>
  </si>
  <si>
    <t>Fourniture et mise en place de gravier sur 10 cm</t>
  </si>
  <si>
    <t>Mise en place d'un systéme de goutte à goutte pour les plantes grimpantes du RDC depuis cuve d'eau</t>
  </si>
  <si>
    <t>Fourniture et plantation d'un massif de vivaces y compris bâche et paillage</t>
  </si>
  <si>
    <t>2-209</t>
  </si>
  <si>
    <t xml:space="preserve">Engazonnement  </t>
  </si>
  <si>
    <t>DATE : 06/01/2026</t>
  </si>
  <si>
    <t>2-305</t>
  </si>
  <si>
    <t xml:space="preserve">Arceaux vélos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</si>
</sst>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b/>
      <sz val="10"/>
      <color theme="5" tint="-0.249977111117893"/>
      <name val="Arial"/>
      <family val="2"/>
    </font>
    <font>
      <sz val="10"/>
      <color rgb="FF000000"/>
      <name val="Arial"/>
    </font>
    <font>
      <b/>
      <sz val="10"/>
      <color rgb="FF000000"/>
      <name val="Arial"/>
    </font>
    <font>
      <sz val="10"/>
      <color rgb="FFFF000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3" fontId="0" fillId="0" borderId="0" xfId="0" applyNumberFormat="1"/>
    <xf numFmtId="3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vertical="center"/>
    </xf>
    <xf numFmtId="44" fontId="4" fillId="0" borderId="0" xfId="2" applyFont="1" applyAlignment="1">
      <alignment vertical="center"/>
    </xf>
    <xf numFmtId="0" fontId="1" fillId="0" borderId="0" xfId="0" applyFont="1" applyAlignment="1">
      <alignment horizontal="center" vertical="center"/>
    </xf>
    <xf numFmtId="44" fontId="2" fillId="0" borderId="0" xfId="2" applyFont="1" applyFill="1" applyBorder="1" applyAlignment="1">
      <alignment vertical="center" wrapText="1"/>
    </xf>
    <xf numFmtId="44" fontId="2" fillId="2" borderId="0" xfId="2" applyFont="1" applyFill="1" applyBorder="1" applyAlignment="1">
      <alignment vertical="center" wrapText="1"/>
    </xf>
    <xf numFmtId="44" fontId="0" fillId="0" borderId="0" xfId="2" applyFont="1" applyFill="1" applyBorder="1" applyAlignment="1">
      <alignment horizontal="right" vertical="center"/>
    </xf>
    <xf numFmtId="2" fontId="0" fillId="0" borderId="0" xfId="2" applyNumberFormat="1" applyFont="1" applyFill="1" applyBorder="1" applyAlignment="1">
      <alignment horizontal="right" vertical="center"/>
    </xf>
    <xf numFmtId="2" fontId="4" fillId="0" borderId="0" xfId="2" applyNumberFormat="1" applyFont="1" applyAlignment="1">
      <alignment horizontal="right" vertical="center"/>
    </xf>
    <xf numFmtId="2" fontId="2" fillId="0" borderId="0" xfId="2" applyNumberFormat="1" applyFont="1" applyFill="1" applyBorder="1" applyAlignment="1">
      <alignment horizontal="right" vertical="center" wrapText="1"/>
    </xf>
    <xf numFmtId="2" fontId="2" fillId="2" borderId="0" xfId="2" applyNumberFormat="1" applyFont="1" applyFill="1" applyBorder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right" vertical="center"/>
    </xf>
    <xf numFmtId="44" fontId="1" fillId="0" borderId="0" xfId="2" applyFont="1" applyFill="1" applyBorder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4" fontId="1" fillId="0" borderId="0" xfId="2" applyFont="1" applyBorder="1" applyAlignment="1">
      <alignment horizontal="right" vertical="center" shrinkToFit="1"/>
    </xf>
    <xf numFmtId="0" fontId="1" fillId="0" borderId="0" xfId="0" applyFont="1"/>
    <xf numFmtId="44" fontId="1" fillId="0" borderId="0" xfId="2" applyFont="1" applyFill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3" fontId="4" fillId="0" borderId="0" xfId="0" applyNumberFormat="1" applyFont="1"/>
    <xf numFmtId="0" fontId="3" fillId="0" borderId="0" xfId="1" applyAlignment="1">
      <alignment vertical="center" wrapText="1"/>
    </xf>
    <xf numFmtId="4" fontId="3" fillId="0" borderId="0" xfId="1" applyNumberFormat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 applyProtection="1">
      <alignment vertical="center"/>
      <protection locked="0"/>
    </xf>
    <xf numFmtId="4" fontId="1" fillId="0" borderId="4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left" vertical="center"/>
    </xf>
    <xf numFmtId="2" fontId="0" fillId="0" borderId="4" xfId="2" applyNumberFormat="1" applyFont="1" applyFill="1" applyBorder="1" applyAlignment="1">
      <alignment horizontal="right" vertical="center"/>
    </xf>
    <xf numFmtId="44" fontId="0" fillId="0" borderId="4" xfId="2" applyFont="1" applyFill="1" applyBorder="1" applyAlignment="1">
      <alignment horizontal="right" vertical="center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vertical="top" wrapText="1"/>
    </xf>
    <xf numFmtId="0" fontId="8" fillId="0" borderId="4" xfId="0" applyFont="1" applyBorder="1" applyAlignment="1">
      <alignment wrapText="1"/>
    </xf>
    <xf numFmtId="164" fontId="1" fillId="0" borderId="4" xfId="0" applyNumberFormat="1" applyFont="1" applyBorder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164" fontId="0" fillId="0" borderId="0" xfId="2" applyNumberFormat="1" applyFont="1" applyFill="1" applyBorder="1" applyAlignment="1">
      <alignment horizontal="right" vertical="center"/>
    </xf>
    <xf numFmtId="0" fontId="1" fillId="0" borderId="4" xfId="0" applyFont="1" applyBorder="1" applyAlignment="1" applyProtection="1">
      <alignment vertical="center" wrapText="1"/>
      <protection locked="0"/>
    </xf>
    <xf numFmtId="2" fontId="10" fillId="0" borderId="0" xfId="0" applyNumberFormat="1" applyFont="1" applyAlignment="1">
      <alignment horizontal="center"/>
    </xf>
    <xf numFmtId="0" fontId="10" fillId="0" borderId="0" xfId="0" applyFont="1"/>
    <xf numFmtId="0" fontId="2" fillId="2" borderId="6" xfId="0" applyFont="1" applyFill="1" applyBorder="1" applyAlignment="1">
      <alignment horizontal="left"/>
    </xf>
    <xf numFmtId="4" fontId="2" fillId="2" borderId="6" xfId="0" applyNumberFormat="1" applyFont="1" applyFill="1" applyBorder="1" applyAlignment="1">
      <alignment horizontal="center" vertical="center" wrapText="1"/>
    </xf>
    <xf numFmtId="2" fontId="2" fillId="2" borderId="6" xfId="2" applyNumberFormat="1" applyFont="1" applyFill="1" applyBorder="1" applyAlignment="1">
      <alignment horizontal="center" vertical="center" wrapText="1"/>
    </xf>
    <xf numFmtId="44" fontId="2" fillId="2" borderId="6" xfId="2" applyFont="1" applyFill="1" applyBorder="1" applyAlignment="1">
      <alignment horizontal="center" wrapText="1"/>
    </xf>
    <xf numFmtId="44" fontId="2" fillId="2" borderId="7" xfId="2" applyFont="1" applyFill="1" applyBorder="1" applyAlignment="1">
      <alignment horizontal="center" vertical="center" wrapText="1"/>
    </xf>
    <xf numFmtId="44" fontId="2" fillId="0" borderId="9" xfId="2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right" vertical="center" wrapText="1" shrinkToFit="1"/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0" borderId="8" xfId="0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0" fontId="1" fillId="0" borderId="10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10" xfId="0" applyFont="1" applyBorder="1" applyAlignment="1" applyProtection="1">
      <alignment vertical="center"/>
      <protection locked="0"/>
    </xf>
    <xf numFmtId="0" fontId="2" fillId="2" borderId="0" xfId="0" applyFont="1" applyFill="1" applyAlignment="1">
      <alignment horizontal="left" vertical="center"/>
    </xf>
    <xf numFmtId="4" fontId="2" fillId="2" borderId="0" xfId="0" applyNumberFormat="1" applyFont="1" applyFill="1" applyAlignment="1">
      <alignment horizontal="center" vertical="center" wrapText="1"/>
    </xf>
    <xf numFmtId="164" fontId="2" fillId="2" borderId="9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164" fontId="2" fillId="3" borderId="13" xfId="2" applyNumberFormat="1" applyFont="1" applyFill="1" applyBorder="1" applyAlignment="1">
      <alignment horizontal="right" vertical="center"/>
    </xf>
    <xf numFmtId="0" fontId="3" fillId="0" borderId="8" xfId="1" applyBorder="1" applyAlignment="1">
      <alignment vertical="center" wrapText="1"/>
    </xf>
    <xf numFmtId="0" fontId="3" fillId="0" borderId="14" xfId="1" applyBorder="1" applyAlignment="1">
      <alignment vertical="center" wrapText="1"/>
    </xf>
    <xf numFmtId="4" fontId="3" fillId="0" borderId="15" xfId="1" applyNumberForma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vertical="center" wrapText="1"/>
      <protection locked="0"/>
    </xf>
    <xf numFmtId="4" fontId="1" fillId="0" borderId="0" xfId="0" applyNumberFormat="1" applyFont="1" applyAlignment="1" applyProtection="1">
      <alignment horizontal="center" vertical="center" wrapText="1"/>
      <protection locked="0"/>
    </xf>
    <xf numFmtId="2" fontId="1" fillId="0" borderId="0" xfId="2" applyNumberFormat="1" applyFont="1" applyBorder="1" applyAlignment="1" applyProtection="1">
      <alignment horizontal="right" wrapText="1"/>
      <protection locked="0"/>
    </xf>
    <xf numFmtId="44" fontId="1" fillId="0" borderId="0" xfId="2" applyFont="1" applyFill="1" applyBorder="1" applyAlignment="1" applyProtection="1">
      <alignment vertical="center" wrapText="1"/>
      <protection locked="0"/>
    </xf>
    <xf numFmtId="44" fontId="1" fillId="0" borderId="9" xfId="2" applyFont="1" applyFill="1" applyBorder="1" applyAlignment="1" applyProtection="1">
      <alignment horizontal="center" vertical="center" wrapText="1"/>
      <protection locked="0"/>
    </xf>
    <xf numFmtId="2" fontId="1" fillId="0" borderId="4" xfId="2" applyNumberFormat="1" applyFont="1" applyFill="1" applyBorder="1" applyAlignment="1">
      <alignment horizontal="right" vertical="center" wrapText="1"/>
    </xf>
    <xf numFmtId="44" fontId="1" fillId="0" borderId="4" xfId="2" applyFont="1" applyFill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2" fontId="1" fillId="0" borderId="0" xfId="2" applyNumberFormat="1" applyFont="1" applyBorder="1" applyAlignment="1">
      <alignment horizontal="right" vertical="center" wrapText="1"/>
    </xf>
    <xf numFmtId="44" fontId="1" fillId="0" borderId="0" xfId="2" applyFont="1" applyBorder="1" applyAlignment="1">
      <alignment vertical="center" wrapText="1"/>
    </xf>
    <xf numFmtId="4" fontId="1" fillId="2" borderId="0" xfId="0" applyNumberFormat="1" applyFont="1" applyFill="1" applyAlignment="1" applyProtection="1">
      <alignment horizontal="center" vertical="center" wrapText="1"/>
      <protection locked="0"/>
    </xf>
    <xf numFmtId="2" fontId="1" fillId="2" borderId="0" xfId="2" applyNumberFormat="1" applyFont="1" applyFill="1" applyBorder="1" applyAlignment="1" applyProtection="1">
      <alignment horizontal="right" vertical="center" wrapText="1"/>
      <protection locked="0"/>
    </xf>
    <xf numFmtId="44" fontId="1" fillId="2" borderId="0" xfId="2" applyFont="1" applyFill="1" applyBorder="1" applyAlignment="1" applyProtection="1">
      <alignment vertical="center" wrapText="1"/>
      <protection locked="0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1" fillId="0" borderId="0" xfId="0" applyNumberFormat="1" applyFont="1" applyAlignment="1">
      <alignment horizontal="right" vertical="center" wrapText="1"/>
    </xf>
    <xf numFmtId="2" fontId="1" fillId="0" borderId="0" xfId="2" applyNumberFormat="1" applyFont="1" applyFill="1" applyBorder="1" applyAlignment="1">
      <alignment horizontal="right" vertical="center" wrapText="1"/>
    </xf>
    <xf numFmtId="2" fontId="1" fillId="0" borderId="4" xfId="2" applyNumberFormat="1" applyFont="1" applyFill="1" applyBorder="1" applyAlignment="1" applyProtection="1">
      <alignment horizontal="right" vertical="center" wrapText="1"/>
      <protection locked="0"/>
    </xf>
    <xf numFmtId="44" fontId="1" fillId="0" borderId="4" xfId="2" applyFont="1" applyFill="1" applyBorder="1" applyAlignment="1" applyProtection="1">
      <alignment vertical="center" wrapText="1"/>
      <protection locked="0"/>
    </xf>
    <xf numFmtId="0" fontId="1" fillId="0" borderId="4" xfId="0" applyFont="1" applyBorder="1" applyAlignment="1">
      <alignment horizontal="center" vertical="center"/>
    </xf>
    <xf numFmtId="44" fontId="1" fillId="0" borderId="9" xfId="2" applyFont="1" applyFill="1" applyBorder="1" applyAlignment="1">
      <alignment horizontal="right" vertical="center" wrapText="1"/>
    </xf>
    <xf numFmtId="164" fontId="1" fillId="0" borderId="0" xfId="2" applyNumberFormat="1" applyFont="1" applyFill="1" applyBorder="1" applyAlignment="1">
      <alignment horizontal="right" vertical="center" wrapText="1"/>
    </xf>
    <xf numFmtId="164" fontId="1" fillId="0" borderId="9" xfId="2" applyNumberFormat="1" applyFont="1" applyFill="1" applyBorder="1" applyAlignment="1">
      <alignment horizontal="right" vertical="center" wrapText="1"/>
    </xf>
    <xf numFmtId="44" fontId="1" fillId="0" borderId="0" xfId="2" applyFont="1" applyFill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2" fontId="1" fillId="3" borderId="1" xfId="2" applyNumberFormat="1" applyFont="1" applyFill="1" applyBorder="1" applyAlignment="1">
      <alignment horizontal="right" vertical="center" wrapText="1"/>
    </xf>
    <xf numFmtId="44" fontId="1" fillId="3" borderId="1" xfId="2" applyFont="1" applyFill="1" applyBorder="1" applyAlignment="1">
      <alignment vertical="center" wrapText="1"/>
    </xf>
    <xf numFmtId="2" fontId="1" fillId="0" borderId="0" xfId="2" applyNumberFormat="1" applyFont="1" applyBorder="1" applyAlignment="1" applyProtection="1">
      <alignment horizontal="right" vertical="center" wrapText="1"/>
    </xf>
    <xf numFmtId="0" fontId="1" fillId="0" borderId="15" xfId="0" applyFont="1" applyBorder="1" applyAlignment="1">
      <alignment horizontal="right" vertical="center"/>
    </xf>
    <xf numFmtId="2" fontId="1" fillId="0" borderId="15" xfId="2" applyNumberFormat="1" applyFont="1" applyBorder="1" applyAlignment="1" applyProtection="1">
      <alignment horizontal="right" vertical="center" wrapText="1"/>
    </xf>
    <xf numFmtId="44" fontId="1" fillId="0" borderId="15" xfId="2" applyFont="1" applyFill="1" applyBorder="1" applyAlignment="1">
      <alignment vertical="center" wrapText="1"/>
    </xf>
    <xf numFmtId="44" fontId="1" fillId="0" borderId="16" xfId="2" applyFont="1" applyFill="1" applyBorder="1" applyAlignment="1">
      <alignment horizontal="right" vertical="center" wrapText="1"/>
    </xf>
    <xf numFmtId="44" fontId="1" fillId="0" borderId="0" xfId="2" applyFont="1" applyFill="1" applyBorder="1" applyAlignment="1">
      <alignment vertical="center"/>
    </xf>
    <xf numFmtId="2" fontId="1" fillId="0" borderId="0" xfId="0" applyNumberFormat="1" applyFont="1" applyAlignment="1">
      <alignment horizontal="right" vertical="center"/>
    </xf>
    <xf numFmtId="0" fontId="1" fillId="0" borderId="10" xfId="0" applyFont="1" applyBorder="1" applyAlignment="1" applyProtection="1">
      <alignment vertical="top"/>
      <protection locked="0"/>
    </xf>
    <xf numFmtId="0" fontId="1" fillId="0" borderId="4" xfId="0" applyFont="1" applyBorder="1" applyAlignment="1" applyProtection="1">
      <alignment vertical="top" wrapText="1"/>
      <protection locked="0"/>
    </xf>
    <xf numFmtId="0" fontId="1" fillId="0" borderId="4" xfId="0" applyFont="1" applyBorder="1" applyAlignment="1" applyProtection="1">
      <alignment horizontal="center" vertical="top"/>
      <protection locked="0"/>
    </xf>
    <xf numFmtId="0" fontId="1" fillId="0" borderId="4" xfId="0" applyFont="1" applyBorder="1" applyAlignment="1" applyProtection="1">
      <alignment vertical="top"/>
      <protection locked="0"/>
    </xf>
    <xf numFmtId="164" fontId="1" fillId="0" borderId="4" xfId="0" applyNumberFormat="1" applyFont="1" applyBorder="1" applyAlignment="1" applyProtection="1">
      <alignment vertical="top"/>
      <protection locked="0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164" fontId="1" fillId="0" borderId="11" xfId="0" applyNumberFormat="1" applyFont="1" applyBorder="1" applyAlignment="1" applyProtection="1">
      <alignment horizontal="right" vertical="center"/>
      <protection locked="0"/>
    </xf>
    <xf numFmtId="164" fontId="1" fillId="0" borderId="11" xfId="0" applyNumberFormat="1" applyFont="1" applyBorder="1" applyAlignment="1" applyProtection="1">
      <alignment horizontal="right" vertical="top"/>
      <protection locked="0"/>
    </xf>
    <xf numFmtId="164" fontId="1" fillId="0" borderId="11" xfId="2" applyNumberFormat="1" applyFont="1" applyFill="1" applyBorder="1" applyAlignment="1">
      <alignment horizontal="right" vertical="center" wrapText="1"/>
    </xf>
    <xf numFmtId="164" fontId="1" fillId="0" borderId="9" xfId="2" applyNumberFormat="1" applyFont="1" applyBorder="1" applyAlignment="1">
      <alignment horizontal="right" vertical="center" wrapText="1"/>
    </xf>
    <xf numFmtId="164" fontId="2" fillId="2" borderId="9" xfId="2" applyNumberFormat="1" applyFont="1" applyFill="1" applyBorder="1" applyAlignment="1" applyProtection="1">
      <alignment horizontal="right" vertical="center" wrapText="1"/>
      <protection locked="0"/>
    </xf>
    <xf numFmtId="164" fontId="1" fillId="0" borderId="9" xfId="0" applyNumberFormat="1" applyFont="1" applyBorder="1" applyAlignment="1">
      <alignment horizontal="right" vertical="center" wrapText="1"/>
    </xf>
    <xf numFmtId="164" fontId="1" fillId="0" borderId="9" xfId="2" applyNumberFormat="1" applyFont="1" applyBorder="1" applyAlignment="1">
      <alignment horizontal="right" vertical="center" wrapText="1" shrinkToFit="1"/>
    </xf>
    <xf numFmtId="164" fontId="1" fillId="0" borderId="11" xfId="2" applyNumberFormat="1" applyFont="1" applyFill="1" applyBorder="1" applyAlignment="1" applyProtection="1">
      <alignment horizontal="right" vertical="center" wrapText="1" shrinkToFit="1"/>
      <protection locked="0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3" fontId="4" fillId="0" borderId="0" xfId="0" applyNumberFormat="1" applyFont="1" applyAlignment="1">
      <alignment horizontal="center"/>
    </xf>
  </cellXfs>
  <cellStyles count="3">
    <cellStyle name="Monétaire" xfId="2" builtinId="4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externalLink" Target="externalLinks/externalLink2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isquette%20entreprise%20b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eca-trizay\serveur\Secretariat\Doc%20HE\17_Charente%20Maritime\Syndicat%20des%20Eaux%2017\808_Marennes_R&#233;hab_l&#233;on%20H&#233;l&#232;ne\808_stvx_Republique\808_factur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cro1"/>
      <sheetName val="macro2"/>
      <sheetName val="BPU"/>
      <sheetName val="DE Ville"/>
      <sheetName val="Liste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étail extension St André"/>
      <sheetName val="rue république"/>
    </sheetNames>
    <sheetDataSet>
      <sheetData sheetId="0"/>
      <sheetData sheetId="1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F13CA-8D07-49B9-9477-4EAD4C94440A}">
  <sheetPr>
    <pageSetUpPr fitToPage="1"/>
  </sheetPr>
  <dimension ref="A1:H63"/>
  <sheetViews>
    <sheetView tabSelected="1" zoomScale="136" zoomScaleNormal="136" workbookViewId="0">
      <selection activeCell="H21" sqref="H21"/>
    </sheetView>
  </sheetViews>
  <sheetFormatPr baseColWidth="10" defaultColWidth="11.42578125" defaultRowHeight="12.75" x14ac:dyDescent="0.2"/>
  <cols>
    <col min="1" max="1" width="7.140625" customWidth="1"/>
    <col min="2" max="2" width="66.28515625" customWidth="1"/>
    <col min="3" max="3" width="11" customWidth="1"/>
    <col min="5" max="5" width="14.42578125" customWidth="1"/>
    <col min="6" max="6" width="16.42578125" customWidth="1"/>
    <col min="7" max="7" width="6.7109375" style="21" customWidth="1"/>
    <col min="8" max="8" width="42.140625" customWidth="1"/>
    <col min="9" max="9" width="28.7109375" customWidth="1"/>
    <col min="10" max="10" width="27" customWidth="1"/>
  </cols>
  <sheetData>
    <row r="1" spans="1:6" ht="72.75" customHeight="1" x14ac:dyDescent="0.25">
      <c r="A1" s="24"/>
      <c r="B1" s="24"/>
      <c r="C1" s="24"/>
      <c r="D1" s="24"/>
      <c r="E1" s="24"/>
      <c r="F1" s="24" t="e" vm="1">
        <v>#VALUE!</v>
      </c>
    </row>
    <row r="2" spans="1:6" ht="21.75" customHeight="1" x14ac:dyDescent="0.25">
      <c r="A2" s="126" t="s">
        <v>0</v>
      </c>
      <c r="B2" s="126"/>
      <c r="C2" s="126"/>
      <c r="D2" s="126"/>
      <c r="E2" s="126"/>
      <c r="F2" s="126"/>
    </row>
    <row r="3" spans="1:6" ht="15.75" x14ac:dyDescent="0.25">
      <c r="A3" s="126" t="s">
        <v>70</v>
      </c>
      <c r="B3" s="126"/>
      <c r="C3" s="126" t="s">
        <v>80</v>
      </c>
      <c r="D3" s="126"/>
      <c r="E3" s="126"/>
      <c r="F3" s="126"/>
    </row>
    <row r="4" spans="1:6" ht="15.75" x14ac:dyDescent="0.25">
      <c r="A4" s="126" t="s">
        <v>71</v>
      </c>
      <c r="B4" s="126"/>
      <c r="C4" s="126"/>
      <c r="D4" s="126"/>
      <c r="E4" s="126"/>
      <c r="F4" s="126"/>
    </row>
    <row r="5" spans="1:6" ht="15.75" x14ac:dyDescent="0.2">
      <c r="A5" s="1"/>
      <c r="B5" s="3"/>
      <c r="C5" s="2"/>
      <c r="D5" s="10"/>
      <c r="E5" s="4"/>
      <c r="F5" s="4"/>
    </row>
    <row r="6" spans="1:6" ht="23.45" customHeight="1" x14ac:dyDescent="0.2">
      <c r="A6" s="123"/>
      <c r="B6" s="124"/>
      <c r="C6" s="124"/>
      <c r="D6" s="124"/>
      <c r="E6" s="124"/>
      <c r="F6" s="125"/>
    </row>
    <row r="7" spans="1:6" x14ac:dyDescent="0.2">
      <c r="A7" s="71" t="s">
        <v>1</v>
      </c>
      <c r="B7" s="45" t="s">
        <v>2</v>
      </c>
      <c r="C7" s="46" t="s">
        <v>3</v>
      </c>
      <c r="D7" s="47" t="s">
        <v>4</v>
      </c>
      <c r="E7" s="48" t="s">
        <v>5</v>
      </c>
      <c r="F7" s="49" t="s">
        <v>6</v>
      </c>
    </row>
    <row r="8" spans="1:6" x14ac:dyDescent="0.2">
      <c r="A8" s="72"/>
      <c r="B8" s="16"/>
      <c r="C8" s="59"/>
      <c r="D8" s="11"/>
      <c r="E8" s="6"/>
      <c r="F8" s="50"/>
    </row>
    <row r="9" spans="1:6" x14ac:dyDescent="0.2">
      <c r="A9" s="73"/>
      <c r="B9" s="51" t="s">
        <v>7</v>
      </c>
      <c r="C9" s="74"/>
      <c r="D9" s="75"/>
      <c r="E9" s="76"/>
      <c r="F9" s="77"/>
    </row>
    <row r="10" spans="1:6" x14ac:dyDescent="0.2">
      <c r="A10" s="52" t="s">
        <v>8</v>
      </c>
      <c r="B10" s="27" t="s">
        <v>9</v>
      </c>
      <c r="C10" s="28" t="s">
        <v>10</v>
      </c>
      <c r="D10" s="78">
        <v>1</v>
      </c>
      <c r="E10" s="79"/>
      <c r="F10" s="117">
        <f>E10*D10</f>
        <v>0</v>
      </c>
    </row>
    <row r="11" spans="1:6" x14ac:dyDescent="0.2">
      <c r="A11" s="52" t="s">
        <v>11</v>
      </c>
      <c r="B11" s="27" t="s">
        <v>12</v>
      </c>
      <c r="C11" s="28" t="s">
        <v>10</v>
      </c>
      <c r="D11" s="78">
        <v>1</v>
      </c>
      <c r="E11" s="79"/>
      <c r="F11" s="117">
        <f>E11*D11</f>
        <v>0</v>
      </c>
    </row>
    <row r="12" spans="1:6" x14ac:dyDescent="0.2">
      <c r="A12" s="80"/>
      <c r="B12" s="20"/>
      <c r="C12" s="59"/>
      <c r="D12" s="81"/>
      <c r="E12" s="82"/>
      <c r="F12" s="118"/>
    </row>
    <row r="13" spans="1:6" x14ac:dyDescent="0.2">
      <c r="A13" s="73"/>
      <c r="B13" s="53" t="s">
        <v>13</v>
      </c>
      <c r="C13" s="83"/>
      <c r="D13" s="84"/>
      <c r="E13" s="85"/>
      <c r="F13" s="119">
        <f>SUM(F10:F11)</f>
        <v>0</v>
      </c>
    </row>
    <row r="14" spans="1:6" x14ac:dyDescent="0.2">
      <c r="A14" s="86"/>
      <c r="B14" s="20"/>
      <c r="C14" s="87"/>
      <c r="D14" s="88"/>
      <c r="E14" s="87"/>
      <c r="F14" s="120"/>
    </row>
    <row r="15" spans="1:6" x14ac:dyDescent="0.2">
      <c r="A15" s="80"/>
      <c r="B15" s="51" t="s">
        <v>14</v>
      </c>
      <c r="C15" s="59"/>
      <c r="D15" s="89"/>
      <c r="E15" s="14"/>
      <c r="F15" s="121"/>
    </row>
    <row r="16" spans="1:6" x14ac:dyDescent="0.2">
      <c r="A16" s="54" t="s">
        <v>15</v>
      </c>
      <c r="B16" s="55" t="s">
        <v>16</v>
      </c>
      <c r="C16" s="59"/>
      <c r="D16" s="89"/>
      <c r="E16" s="14"/>
      <c r="F16" s="121"/>
    </row>
    <row r="17" spans="1:7" x14ac:dyDescent="0.2">
      <c r="A17" s="56" t="s">
        <v>17</v>
      </c>
      <c r="B17" s="29" t="s">
        <v>18</v>
      </c>
      <c r="C17" s="30" t="s">
        <v>19</v>
      </c>
      <c r="D17" s="90">
        <f>D18*0.2</f>
        <v>5.6000000000000005</v>
      </c>
      <c r="E17" s="91"/>
      <c r="F17" s="122">
        <f t="shared" ref="F17:F24" si="0">E17*D17</f>
        <v>0</v>
      </c>
    </row>
    <row r="18" spans="1:7" x14ac:dyDescent="0.2">
      <c r="A18" s="56" t="s">
        <v>20</v>
      </c>
      <c r="B18" s="29" t="s">
        <v>21</v>
      </c>
      <c r="C18" s="30" t="s">
        <v>19</v>
      </c>
      <c r="D18" s="90">
        <v>28</v>
      </c>
      <c r="E18" s="91"/>
      <c r="F18" s="122">
        <f t="shared" si="0"/>
        <v>0</v>
      </c>
    </row>
    <row r="19" spans="1:7" x14ac:dyDescent="0.2">
      <c r="A19" s="56" t="s">
        <v>22</v>
      </c>
      <c r="B19" s="29" t="s">
        <v>23</v>
      </c>
      <c r="C19" s="30" t="s">
        <v>24</v>
      </c>
      <c r="D19" s="90">
        <f>D21*0.8</f>
        <v>13.600000000000001</v>
      </c>
      <c r="E19" s="91"/>
      <c r="F19" s="122">
        <f t="shared" si="0"/>
        <v>0</v>
      </c>
    </row>
    <row r="20" spans="1:7" x14ac:dyDescent="0.2">
      <c r="A20" s="56" t="s">
        <v>25</v>
      </c>
      <c r="B20" s="29" t="s">
        <v>26</v>
      </c>
      <c r="C20" s="30" t="s">
        <v>24</v>
      </c>
      <c r="D20" s="90">
        <f>D21*0.1</f>
        <v>1.7000000000000002</v>
      </c>
      <c r="E20" s="91"/>
      <c r="F20" s="122">
        <f t="shared" si="0"/>
        <v>0</v>
      </c>
    </row>
    <row r="21" spans="1:7" x14ac:dyDescent="0.2">
      <c r="A21" s="56" t="s">
        <v>27</v>
      </c>
      <c r="B21" s="31" t="s">
        <v>28</v>
      </c>
      <c r="C21" s="34" t="s">
        <v>19</v>
      </c>
      <c r="D21" s="78">
        <f>17</f>
        <v>17</v>
      </c>
      <c r="E21" s="79"/>
      <c r="F21" s="117">
        <f t="shared" si="0"/>
        <v>0</v>
      </c>
    </row>
    <row r="22" spans="1:7" ht="25.5" x14ac:dyDescent="0.2">
      <c r="A22" s="56" t="s">
        <v>29</v>
      </c>
      <c r="B22" s="38" t="s">
        <v>30</v>
      </c>
      <c r="C22" s="92" t="s">
        <v>3</v>
      </c>
      <c r="D22" s="32">
        <v>3</v>
      </c>
      <c r="E22" s="33"/>
      <c r="F22" s="117">
        <f>E22*D22</f>
        <v>0</v>
      </c>
    </row>
    <row r="23" spans="1:7" x14ac:dyDescent="0.2">
      <c r="A23" s="56" t="s">
        <v>72</v>
      </c>
      <c r="B23" s="31" t="s">
        <v>69</v>
      </c>
      <c r="C23" s="35" t="s">
        <v>3</v>
      </c>
      <c r="D23" s="78">
        <v>2</v>
      </c>
      <c r="E23" s="79"/>
      <c r="F23" s="117">
        <f t="shared" si="0"/>
        <v>0</v>
      </c>
    </row>
    <row r="24" spans="1:7" x14ac:dyDescent="0.2">
      <c r="A24" s="56" t="s">
        <v>73</v>
      </c>
      <c r="B24" s="31" t="s">
        <v>68</v>
      </c>
      <c r="C24" s="35" t="s">
        <v>3</v>
      </c>
      <c r="D24" s="78">
        <v>3</v>
      </c>
      <c r="E24" s="79"/>
      <c r="F24" s="117">
        <f t="shared" si="0"/>
        <v>0</v>
      </c>
    </row>
    <row r="25" spans="1:7" x14ac:dyDescent="0.2">
      <c r="A25" s="57"/>
      <c r="B25" s="58"/>
      <c r="C25" s="5"/>
      <c r="D25" s="9"/>
      <c r="E25" s="8"/>
      <c r="F25" s="95"/>
    </row>
    <row r="26" spans="1:7" x14ac:dyDescent="0.2">
      <c r="A26" s="54" t="s">
        <v>31</v>
      </c>
      <c r="B26" s="55" t="s">
        <v>32</v>
      </c>
      <c r="C26" s="5"/>
      <c r="D26" s="9"/>
      <c r="E26" s="8"/>
      <c r="F26" s="95"/>
    </row>
    <row r="27" spans="1:7" x14ac:dyDescent="0.2">
      <c r="A27" s="56" t="s">
        <v>33</v>
      </c>
      <c r="B27" s="29" t="s">
        <v>18</v>
      </c>
      <c r="C27" s="40" t="s">
        <v>24</v>
      </c>
      <c r="D27" s="29">
        <v>1</v>
      </c>
      <c r="E27" s="39"/>
      <c r="F27" s="115">
        <f t="shared" ref="F27:F33" si="1">E27*D27</f>
        <v>0</v>
      </c>
    </row>
    <row r="28" spans="1:7" x14ac:dyDescent="0.2">
      <c r="A28" s="56" t="s">
        <v>34</v>
      </c>
      <c r="B28" s="29" t="s">
        <v>35</v>
      </c>
      <c r="C28" s="40" t="s">
        <v>19</v>
      </c>
      <c r="D28" s="29">
        <v>30</v>
      </c>
      <c r="E28" s="39"/>
      <c r="F28" s="115">
        <f t="shared" si="1"/>
        <v>0</v>
      </c>
    </row>
    <row r="29" spans="1:7" ht="13.5" customHeight="1" x14ac:dyDescent="0.2">
      <c r="A29" s="56" t="s">
        <v>36</v>
      </c>
      <c r="B29" s="29" t="s">
        <v>37</v>
      </c>
      <c r="C29" s="40" t="s">
        <v>24</v>
      </c>
      <c r="D29" s="29">
        <v>1</v>
      </c>
      <c r="E29" s="39"/>
      <c r="F29" s="115">
        <f t="shared" si="1"/>
        <v>0</v>
      </c>
    </row>
    <row r="30" spans="1:7" x14ac:dyDescent="0.2">
      <c r="A30" s="56" t="s">
        <v>38</v>
      </c>
      <c r="B30" s="29" t="s">
        <v>26</v>
      </c>
      <c r="C30" s="40" t="s">
        <v>24</v>
      </c>
      <c r="D30" s="29">
        <v>1</v>
      </c>
      <c r="E30" s="39"/>
      <c r="F30" s="115">
        <f t="shared" si="1"/>
        <v>0</v>
      </c>
    </row>
    <row r="31" spans="1:7" x14ac:dyDescent="0.2">
      <c r="A31" s="56" t="s">
        <v>39</v>
      </c>
      <c r="B31" s="31" t="s">
        <v>69</v>
      </c>
      <c r="C31" s="35" t="s">
        <v>3</v>
      </c>
      <c r="D31" s="78">
        <v>1</v>
      </c>
      <c r="E31" s="79"/>
      <c r="F31" s="117">
        <f t="shared" si="1"/>
        <v>0</v>
      </c>
      <c r="G31" s="22"/>
    </row>
    <row r="32" spans="1:7" s="44" customFormat="1" x14ac:dyDescent="0.2">
      <c r="A32" s="56" t="s">
        <v>40</v>
      </c>
      <c r="B32" s="31" t="s">
        <v>68</v>
      </c>
      <c r="C32" s="35" t="s">
        <v>3</v>
      </c>
      <c r="D32" s="78">
        <v>3</v>
      </c>
      <c r="E32" s="79"/>
      <c r="F32" s="117">
        <f t="shared" si="1"/>
        <v>0</v>
      </c>
      <c r="G32" s="43"/>
    </row>
    <row r="33" spans="1:7" s="44" customFormat="1" ht="25.5" x14ac:dyDescent="0.2">
      <c r="A33" s="56" t="s">
        <v>42</v>
      </c>
      <c r="B33" s="38" t="s">
        <v>30</v>
      </c>
      <c r="C33" s="92" t="s">
        <v>3</v>
      </c>
      <c r="D33" s="32">
        <v>3</v>
      </c>
      <c r="E33" s="33"/>
      <c r="F33" s="117">
        <f t="shared" si="1"/>
        <v>0</v>
      </c>
      <c r="G33" s="43"/>
    </row>
    <row r="34" spans="1:7" s="44" customFormat="1" x14ac:dyDescent="0.2">
      <c r="A34" s="56" t="s">
        <v>45</v>
      </c>
      <c r="B34" s="31" t="s">
        <v>75</v>
      </c>
      <c r="C34" s="35" t="s">
        <v>19</v>
      </c>
      <c r="D34" s="78">
        <v>27</v>
      </c>
      <c r="E34" s="79"/>
      <c r="F34" s="117">
        <f t="shared" ref="F34" si="2">E34*D34</f>
        <v>0</v>
      </c>
      <c r="G34" s="43"/>
    </row>
    <row r="35" spans="1:7" s="44" customFormat="1" x14ac:dyDescent="0.2">
      <c r="A35" s="56" t="s">
        <v>78</v>
      </c>
      <c r="B35" s="29" t="s">
        <v>79</v>
      </c>
      <c r="C35" s="40" t="s">
        <v>19</v>
      </c>
      <c r="D35" s="29">
        <v>800</v>
      </c>
      <c r="E35" s="39"/>
      <c r="F35" s="115">
        <f t="shared" ref="F35" si="3">E35*D35</f>
        <v>0</v>
      </c>
      <c r="G35" s="43"/>
    </row>
    <row r="36" spans="1:7" x14ac:dyDescent="0.2">
      <c r="F36" s="95"/>
      <c r="G36" s="22"/>
    </row>
    <row r="37" spans="1:7" x14ac:dyDescent="0.2">
      <c r="A37" s="54" t="s">
        <v>46</v>
      </c>
      <c r="B37" s="55" t="s">
        <v>47</v>
      </c>
      <c r="C37" s="5"/>
      <c r="D37" s="9"/>
      <c r="E37" s="41"/>
      <c r="F37" s="95"/>
      <c r="G37" s="22"/>
    </row>
    <row r="38" spans="1:7" x14ac:dyDescent="0.2">
      <c r="A38" s="60" t="s">
        <v>48</v>
      </c>
      <c r="B38" s="29" t="s">
        <v>41</v>
      </c>
      <c r="C38" s="40" t="s">
        <v>3</v>
      </c>
      <c r="D38" s="29">
        <v>18</v>
      </c>
      <c r="E38" s="39"/>
      <c r="F38" s="115">
        <f>E38*D38</f>
        <v>0</v>
      </c>
    </row>
    <row r="39" spans="1:7" ht="25.5" x14ac:dyDescent="0.2">
      <c r="A39" s="60" t="s">
        <v>49</v>
      </c>
      <c r="B39" s="42" t="s">
        <v>43</v>
      </c>
      <c r="C39" s="40" t="s">
        <v>44</v>
      </c>
      <c r="D39" s="29">
        <f>(21*4)*10</f>
        <v>840</v>
      </c>
      <c r="E39" s="39"/>
      <c r="F39" s="115">
        <f t="shared" ref="F39" si="4">E39*D39</f>
        <v>0</v>
      </c>
    </row>
    <row r="40" spans="1:7" x14ac:dyDescent="0.2">
      <c r="A40" s="60" t="s">
        <v>50</v>
      </c>
      <c r="B40" s="29" t="s">
        <v>51</v>
      </c>
      <c r="C40" s="40" t="s">
        <v>19</v>
      </c>
      <c r="D40" s="29">
        <v>18</v>
      </c>
      <c r="E40" s="39"/>
      <c r="F40" s="115">
        <f t="shared" ref="F40" si="5">E40*D40</f>
        <v>0</v>
      </c>
    </row>
    <row r="41" spans="1:7" x14ac:dyDescent="0.2">
      <c r="A41" s="60" t="s">
        <v>52</v>
      </c>
      <c r="B41" s="29" t="s">
        <v>53</v>
      </c>
      <c r="C41" s="40" t="s">
        <v>3</v>
      </c>
      <c r="D41" s="29">
        <v>18</v>
      </c>
      <c r="E41" s="39"/>
      <c r="F41" s="115">
        <f t="shared" ref="F41" si="6">E41*D41</f>
        <v>0</v>
      </c>
    </row>
    <row r="42" spans="1:7" x14ac:dyDescent="0.2">
      <c r="A42" s="60" t="s">
        <v>81</v>
      </c>
      <c r="B42" s="29" t="s">
        <v>82</v>
      </c>
      <c r="C42" s="40" t="s">
        <v>3</v>
      </c>
      <c r="D42" s="29">
        <v>4</v>
      </c>
      <c r="E42" s="39"/>
      <c r="F42" s="115">
        <f t="shared" ref="F42" si="7">E42*D42</f>
        <v>0</v>
      </c>
    </row>
    <row r="43" spans="1:7" x14ac:dyDescent="0.2">
      <c r="A43" s="57"/>
      <c r="B43" s="20"/>
      <c r="C43" s="59"/>
      <c r="D43" s="89"/>
      <c r="E43" s="94"/>
      <c r="F43" s="95"/>
    </row>
    <row r="44" spans="1:7" x14ac:dyDescent="0.2">
      <c r="A44" s="54" t="s">
        <v>54</v>
      </c>
      <c r="B44" s="55" t="s">
        <v>55</v>
      </c>
      <c r="C44" s="5"/>
      <c r="D44" s="9"/>
      <c r="E44" s="41"/>
      <c r="F44" s="95"/>
    </row>
    <row r="45" spans="1:7" x14ac:dyDescent="0.2">
      <c r="A45" s="60" t="s">
        <v>56</v>
      </c>
      <c r="B45" s="29" t="s">
        <v>57</v>
      </c>
      <c r="C45" s="40" t="s">
        <v>3</v>
      </c>
      <c r="D45" s="29">
        <v>9</v>
      </c>
      <c r="E45" s="39"/>
      <c r="F45" s="115">
        <f>E45*D45</f>
        <v>0</v>
      </c>
    </row>
    <row r="46" spans="1:7" x14ac:dyDescent="0.2">
      <c r="A46" s="60" t="s">
        <v>58</v>
      </c>
      <c r="B46" s="29" t="s">
        <v>77</v>
      </c>
      <c r="C46" s="40" t="s">
        <v>19</v>
      </c>
      <c r="D46" s="29">
        <v>28</v>
      </c>
      <c r="E46" s="39"/>
      <c r="F46" s="115">
        <f>E46*D46</f>
        <v>0</v>
      </c>
    </row>
    <row r="47" spans="1:7" x14ac:dyDescent="0.2">
      <c r="A47" s="60"/>
      <c r="B47" s="29"/>
      <c r="C47" s="40"/>
      <c r="D47" s="29"/>
      <c r="E47" s="39"/>
      <c r="F47" s="115"/>
    </row>
    <row r="48" spans="1:7" x14ac:dyDescent="0.2">
      <c r="A48" s="54" t="s">
        <v>59</v>
      </c>
      <c r="B48" s="55" t="s">
        <v>60</v>
      </c>
      <c r="C48" s="5"/>
      <c r="D48" s="9"/>
      <c r="E48" s="41"/>
      <c r="F48" s="95"/>
    </row>
    <row r="49" spans="1:8" ht="25.5" customHeight="1" x14ac:dyDescent="0.2">
      <c r="A49" s="60" t="s">
        <v>61</v>
      </c>
      <c r="B49" s="42" t="s">
        <v>62</v>
      </c>
      <c r="C49" s="40" t="s">
        <v>63</v>
      </c>
      <c r="D49" s="29">
        <v>1</v>
      </c>
      <c r="E49" s="39"/>
      <c r="F49" s="116">
        <f>E49*D49</f>
        <v>0</v>
      </c>
      <c r="H49" s="37"/>
    </row>
    <row r="50" spans="1:8" s="114" customFormat="1" ht="26.25" customHeight="1" x14ac:dyDescent="0.2">
      <c r="A50" s="108" t="s">
        <v>74</v>
      </c>
      <c r="B50" s="109" t="s">
        <v>76</v>
      </c>
      <c r="C50" s="110" t="s">
        <v>63</v>
      </c>
      <c r="D50" s="111">
        <v>1</v>
      </c>
      <c r="E50" s="112"/>
      <c r="F50" s="116">
        <f>E50*D50</f>
        <v>0</v>
      </c>
      <c r="G50" s="113"/>
      <c r="H50" s="37"/>
    </row>
    <row r="51" spans="1:8" x14ac:dyDescent="0.2">
      <c r="A51" s="57"/>
      <c r="B51" s="20"/>
      <c r="C51" s="59"/>
      <c r="D51" s="89"/>
      <c r="E51" s="14"/>
      <c r="F51" s="95"/>
    </row>
    <row r="52" spans="1:8" x14ac:dyDescent="0.2">
      <c r="A52" s="65"/>
      <c r="B52" s="61" t="s">
        <v>64</v>
      </c>
      <c r="C52" s="62"/>
      <c r="D52" s="12"/>
      <c r="E52" s="7"/>
      <c r="F52" s="63">
        <f>SUM(F17:F50)</f>
        <v>0</v>
      </c>
    </row>
    <row r="53" spans="1:8" ht="13.5" thickBot="1" x14ac:dyDescent="0.25">
      <c r="A53" s="66"/>
      <c r="B53" s="16"/>
      <c r="C53" s="64"/>
      <c r="D53" s="11"/>
      <c r="E53" s="6"/>
      <c r="F53" s="50"/>
    </row>
    <row r="54" spans="1:8" x14ac:dyDescent="0.2">
      <c r="A54" s="97"/>
      <c r="B54" s="36" t="s">
        <v>65</v>
      </c>
      <c r="C54" s="98"/>
      <c r="D54" s="99"/>
      <c r="E54" s="100"/>
      <c r="F54" s="67">
        <f>F52+F13</f>
        <v>0</v>
      </c>
      <c r="G54" s="23"/>
      <c r="H54" s="1"/>
    </row>
    <row r="55" spans="1:8" x14ac:dyDescent="0.2">
      <c r="A55" s="68"/>
      <c r="B55" s="15" t="s">
        <v>66</v>
      </c>
      <c r="C55" s="26"/>
      <c r="D55" s="101"/>
      <c r="E55" s="96"/>
      <c r="F55" s="93">
        <f>F54*0.2</f>
        <v>0</v>
      </c>
    </row>
    <row r="56" spans="1:8" ht="13.5" thickBot="1" x14ac:dyDescent="0.25">
      <c r="A56" s="69"/>
      <c r="B56" s="102" t="s">
        <v>67</v>
      </c>
      <c r="C56" s="70"/>
      <c r="D56" s="103"/>
      <c r="E56" s="104"/>
      <c r="F56" s="105">
        <f>F55+F54</f>
        <v>0</v>
      </c>
    </row>
    <row r="57" spans="1:8" x14ac:dyDescent="0.2">
      <c r="A57" s="25"/>
      <c r="B57" s="15"/>
      <c r="C57" s="26"/>
      <c r="D57" s="101"/>
      <c r="E57" s="96"/>
      <c r="F57" s="14"/>
    </row>
    <row r="60" spans="1:8" x14ac:dyDescent="0.2">
      <c r="A60" s="15"/>
      <c r="B60" s="20"/>
      <c r="C60" s="5"/>
      <c r="D60" s="107"/>
      <c r="E60" s="106"/>
      <c r="F60" s="19"/>
    </row>
    <row r="61" spans="1:8" x14ac:dyDescent="0.2">
      <c r="A61" s="15"/>
      <c r="B61" s="20"/>
      <c r="C61" s="5"/>
      <c r="D61" s="107"/>
      <c r="E61" s="106"/>
      <c r="F61" s="19"/>
    </row>
    <row r="62" spans="1:8" x14ac:dyDescent="0.2">
      <c r="A62" s="15"/>
      <c r="B62" s="20"/>
      <c r="C62" s="5"/>
      <c r="D62" s="107"/>
      <c r="E62" s="106"/>
      <c r="F62" s="19"/>
    </row>
    <row r="63" spans="1:8" x14ac:dyDescent="0.2">
      <c r="A63" s="15"/>
      <c r="B63" s="18"/>
      <c r="C63" s="5"/>
      <c r="D63" s="13"/>
      <c r="E63" s="17"/>
      <c r="F63" s="19"/>
    </row>
  </sheetData>
  <mergeCells count="5">
    <mergeCell ref="A6:F6"/>
    <mergeCell ref="A2:F2"/>
    <mergeCell ref="A3:B3"/>
    <mergeCell ref="C3:F3"/>
    <mergeCell ref="A4:F4"/>
  </mergeCells>
  <phoneticPr fontId="6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N°2 PAYSAGE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Olivier PEGURRI</dc:creator>
  <cp:keywords/>
  <dc:description/>
  <cp:lastModifiedBy>Agence B Jardins Et Paysages</cp:lastModifiedBy>
  <cp:revision/>
  <cp:lastPrinted>2026-01-06T14:08:51Z</cp:lastPrinted>
  <dcterms:created xsi:type="dcterms:W3CDTF">2004-04-01T17:16:26Z</dcterms:created>
  <dcterms:modified xsi:type="dcterms:W3CDTF">2026-01-06T14:11:56Z</dcterms:modified>
  <cp:category/>
  <cp:contentStatus/>
</cp:coreProperties>
</file>